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0.33.29\課共通nas\50財務\02公営企業会計\01_決算状況調査\①全般\R4実施・公営企業決算統計関係\17 経営比較分析表\01 公営企業に係る経営比較分析表(令和3年度決算）の分析等について\03 市町村回答\17 大河原町★★\"/>
    </mc:Choice>
  </mc:AlternateContent>
  <workbookProtection workbookAlgorithmName="SHA-512" workbookHashValue="45NhVbxFp1Tfvr7yo/rvW4VoRvnWkFa/5L27Tdb4L4wF+j5FGZFoCzdoTXUCJsxTtMqRKwSH5yXSxMxVRL7cNg==" workbookSaltValue="5rKboxlz4WRyeinxWLE3Kw==" workbookSpinCount="100000" lockStructure="1"/>
  <bookViews>
    <workbookView xWindow="0" yWindow="0" windowWidth="28800" windowHeight="1221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S6" i="5"/>
  <c r="AL8" i="4" s="1"/>
  <c r="R6" i="5"/>
  <c r="AD10" i="4" s="1"/>
  <c r="Q6" i="5"/>
  <c r="P6" i="5"/>
  <c r="O6" i="5"/>
  <c r="I10" i="4" s="1"/>
  <c r="N6" i="5"/>
  <c r="B10" i="4" s="1"/>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BB10" i="4"/>
  <c r="W10" i="4"/>
  <c r="P10" i="4"/>
  <c r="BB8" i="4"/>
  <c r="AT8" i="4"/>
  <c r="AD8" i="4"/>
  <c r="W8" i="4"/>
  <c r="B8" i="4"/>
  <c r="B6" i="4"/>
</calcChain>
</file>

<file path=xl/sharedStrings.xml><?xml version="1.0" encoding="utf-8"?>
<sst xmlns="http://schemas.openxmlformats.org/spreadsheetml/2006/main" count="299" uniqueCount="117">
  <si>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</si>
  <si>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</si>
  <si>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</si>
  <si>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</si>
  <si>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</si>
  <si>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</si>
  <si>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</si>
  <si>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</si>
  <si>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</si>
  <si>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</si>
  <si>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</si>
  <si>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</si>
  <si>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</si>
  <si>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</si>
  <si>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</si>
  <si>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</si>
  <si>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</si>
  <si>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</si>
  <si>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</si>
  <si>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</si>
  <si>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</si>
  <si>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</si>
  <si>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</si>
  <si>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</si>
  <si>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</si>
  <si>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</si>
  <si>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</si>
  <si>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</si>
  <si>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</si>
  <si>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</si>
  <si>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</si>
  <si>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</si>
  <si>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</si>
  <si>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</si>
  <si>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</si>
  <si>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</si>
  <si>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</si>
  <si>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</si>
  <si>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</si>
  <si>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</si>
  <si>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</si>
  <si>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</si>
  <si>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</si>
  <si>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</si>
  <si>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</si>
  <si>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</si>
  <si>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</si>
  <si>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</si>
  <si>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</si>
  <si>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</si>
  <si>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</si>
  <si>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</si>
  <si>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</si>
  <si>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</si>
  <si>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</si>
  <si>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</si>
  <si>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</si>
  <si>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</si>
  <si>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</si>
  <si>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</si>
  <si>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</si>
  <si>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</si>
  <si>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</si>
  <si>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</si>
  <si>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</si>
  <si>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</si>
  <si>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</si>
  <si>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</si>
  <si>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</si>
  <si>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</si>
  <si>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</si>
  <si>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</si>
  <si>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</si>
  <si>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</si>
  <si>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</si>
  <si>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</si>
  <si>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</si>
  <si>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</si>
  <si>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</si>
  <si>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</si>
  <si>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</si>
  <si>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</si>
  <si>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</si>
  <si>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</si>
  <si>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</si>
  <si>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</si>
  <si>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</si>
  <si>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</si>
  <si>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</si>
  <si>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</si>
  <si>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</si>
  <si>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</si>
  <si>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</si>
  <si>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</si>
  <si>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</si>
  <si>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</si>
  <si>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大河原町</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</si>
  <si>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</si>
  <si>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</si>
  <si>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</si>
  <si>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</si>
  <si>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</si>
  <si>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</si>
  <si>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</si>
  <si>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</si>
  <si>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</si>
  <si>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</si>
  <si>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</si>
  <si>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</si>
  <si>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</si>
  <si>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</si>
  <si>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</si>
  <si>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</si>
  <si>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</si>
  <si>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xml:space="preserve">令和２年度より地方公営企業法を適用している。
➀経常収支比率は、黒字であることを示す100%を超えているが、経費回収率は100%を下回っている。汚水処理に係る費用が使用料以外の収入で賄われている現状であることから、より慎重な財政運営が必要となっている。
③流動比率は、類似団体平均値を下回っており、十分な資金を留保できていない。これは、地方公営企業法適用からまだ２年経過したばかりであり、引継現金が少なかった点と企業債の元利償還金がピークを迎えており自己財源に乏しかった点が要因している。しかし、昨年度より約15％伸びており、今後企業債が続々と完済するため、企業債償還額が減少すると予想され、流動資産は増加傾向となることから留保資金の確保に務めていく。
④企業債残高対事業規模比率は、平均値を大きく下回っているが、整備率が高く新たに整備する工事が少ないことが要因している。今後は老朽化に伴う管渠の改築工事の増加が見込まれており、長寿命化対策を検討し、更新投資を平準化することで企業債の発行額の抑制を図るようにする。
⑤経費回収率は、前年度比2.67ポイント減の89.79%となり100%を下回っていることから、使用料収納率の改善や汚水処理費の削減等、より慎重な財政運営に努める。
⑥汚水処理原価は、平均値より若干上回っており、今後、維持管理負担金は増額となる見込みであるため、不明水対策等による有収水量の増加に努める必要がある。
⑧水洗化率は、平均値を上回っており、今後も未接続者に対する働きかけを行い接続の普及促進を行う。
</t>
    <rPh sb="0" eb="2">
      <t>レイワ</t>
    </rPh>
    <rPh sb="3" eb="5">
      <t>ネンド</t>
    </rPh>
    <rPh sb="7" eb="9">
      <t>チホウ</t>
    </rPh>
    <rPh sb="9" eb="11">
      <t>コウエイ</t>
    </rPh>
    <rPh sb="11" eb="14">
      <t>キギョウホウ</t>
    </rPh>
    <rPh sb="15" eb="17">
      <t>テキヨウ</t>
    </rPh>
    <rPh sb="25" eb="29">
      <t>ケイジョウシュウシ</t>
    </rPh>
    <rPh sb="29" eb="31">
      <t>ヒリツ</t>
    </rPh>
    <rPh sb="33" eb="35">
      <t>クロジ</t>
    </rPh>
    <rPh sb="41" eb="42">
      <t>シメ</t>
    </rPh>
    <rPh sb="48" eb="49">
      <t>コ</t>
    </rPh>
    <rPh sb="55" eb="57">
      <t>ケイヒ</t>
    </rPh>
    <rPh sb="57" eb="60">
      <t>カイシュウリツ</t>
    </rPh>
    <rPh sb="66" eb="68">
      <t>シタマワ</t>
    </rPh>
    <rPh sb="73" eb="75">
      <t>オスイ</t>
    </rPh>
    <rPh sb="75" eb="77">
      <t>ショリ</t>
    </rPh>
    <rPh sb="78" eb="79">
      <t>カカ</t>
    </rPh>
    <rPh sb="80" eb="82">
      <t>ヒヨウ</t>
    </rPh>
    <rPh sb="83" eb="86">
      <t>シヨウリョウ</t>
    </rPh>
    <rPh sb="86" eb="88">
      <t>イガイ</t>
    </rPh>
    <rPh sb="89" eb="91">
      <t>シュウニュウ</t>
    </rPh>
    <rPh sb="92" eb="93">
      <t>マカナ</t>
    </rPh>
    <rPh sb="98" eb="100">
      <t>ゲンジョウ</t>
    </rPh>
    <rPh sb="110" eb="112">
      <t>シンチョウ</t>
    </rPh>
    <rPh sb="113" eb="115">
      <t>ザイセイ</t>
    </rPh>
    <rPh sb="115" eb="117">
      <t>ウンエイ</t>
    </rPh>
    <rPh sb="118" eb="120">
      <t>ヒツヨウ</t>
    </rPh>
    <rPh sb="130" eb="132">
      <t>リュウドウ</t>
    </rPh>
    <rPh sb="132" eb="134">
      <t>ヒリツ</t>
    </rPh>
    <rPh sb="136" eb="138">
      <t>ルイジ</t>
    </rPh>
    <rPh sb="138" eb="140">
      <t>ダンタイ</t>
    </rPh>
    <rPh sb="140" eb="143">
      <t>ヘイキンチ</t>
    </rPh>
    <rPh sb="144" eb="146">
      <t>シタマワ</t>
    </rPh>
    <rPh sb="151" eb="153">
      <t>ジュウブン</t>
    </rPh>
    <rPh sb="154" eb="156">
      <t>シキン</t>
    </rPh>
    <rPh sb="157" eb="159">
      <t>リュウホ</t>
    </rPh>
    <rPh sb="170" eb="177">
      <t>チホウコウエイキギョウホウ</t>
    </rPh>
    <rPh sb="177" eb="179">
      <t>テキヨウ</t>
    </rPh>
    <rPh sb="184" eb="185">
      <t>ネン</t>
    </rPh>
    <rPh sb="185" eb="187">
      <t>ケイカ</t>
    </rPh>
    <rPh sb="196" eb="198">
      <t>ヒキツ</t>
    </rPh>
    <rPh sb="198" eb="200">
      <t>ゲンキン</t>
    </rPh>
    <rPh sb="201" eb="202">
      <t>スク</t>
    </rPh>
    <rPh sb="206" eb="207">
      <t>テン</t>
    </rPh>
    <rPh sb="208" eb="211">
      <t>キギョウサイ</t>
    </rPh>
    <rPh sb="212" eb="214">
      <t>ガンリ</t>
    </rPh>
    <rPh sb="214" eb="217">
      <t>ショウカンキン</t>
    </rPh>
    <rPh sb="222" eb="223">
      <t>ムカ</t>
    </rPh>
    <rPh sb="227" eb="229">
      <t>ジコ</t>
    </rPh>
    <rPh sb="229" eb="231">
      <t>ザイゲン</t>
    </rPh>
    <rPh sb="232" eb="233">
      <t>トボ</t>
    </rPh>
    <rPh sb="237" eb="238">
      <t>テン</t>
    </rPh>
    <rPh sb="239" eb="241">
      <t>ヨウイン</t>
    </rPh>
    <rPh sb="250" eb="253">
      <t>サクネンド</t>
    </rPh>
    <rPh sb="255" eb="256">
      <t>ヤク</t>
    </rPh>
    <rPh sb="259" eb="260">
      <t>ノ</t>
    </rPh>
    <rPh sb="265" eb="267">
      <t>コンゴ</t>
    </rPh>
    <rPh sb="267" eb="270">
      <t>キギョウサイ</t>
    </rPh>
    <rPh sb="271" eb="273">
      <t>ゾクゾク</t>
    </rPh>
    <rPh sb="274" eb="276">
      <t>カンサイ</t>
    </rPh>
    <rPh sb="281" eb="284">
      <t>キギョウサイ</t>
    </rPh>
    <rPh sb="284" eb="287">
      <t>ショウカンガク</t>
    </rPh>
    <rPh sb="288" eb="290">
      <t>ゲンショウ</t>
    </rPh>
    <rPh sb="293" eb="295">
      <t>ヨソウ</t>
    </rPh>
    <rPh sb="298" eb="300">
      <t>リュウドウ</t>
    </rPh>
    <rPh sb="300" eb="302">
      <t>シサン</t>
    </rPh>
    <rPh sb="303" eb="305">
      <t>ゾウカ</t>
    </rPh>
    <rPh sb="305" eb="307">
      <t>ケイコウ</t>
    </rPh>
    <rPh sb="314" eb="316">
      <t>リュウホ</t>
    </rPh>
    <rPh sb="316" eb="318">
      <t>シキン</t>
    </rPh>
    <rPh sb="319" eb="321">
      <t>カクホ</t>
    </rPh>
    <rPh sb="322" eb="323">
      <t>ツト</t>
    </rPh>
    <rPh sb="331" eb="334">
      <t>キギョウサイ</t>
    </rPh>
    <rPh sb="334" eb="336">
      <t>ザンタカ</t>
    </rPh>
    <rPh sb="336" eb="337">
      <t>タイ</t>
    </rPh>
    <rPh sb="337" eb="339">
      <t>ジギョウ</t>
    </rPh>
    <rPh sb="339" eb="341">
      <t>キボ</t>
    </rPh>
    <rPh sb="341" eb="343">
      <t>ヒリツ</t>
    </rPh>
    <rPh sb="345" eb="348">
      <t>ヘイキンチ</t>
    </rPh>
    <rPh sb="349" eb="350">
      <t>オオ</t>
    </rPh>
    <rPh sb="352" eb="354">
      <t>シタマワ</t>
    </rPh>
    <rPh sb="360" eb="363">
      <t>セイビリツ</t>
    </rPh>
    <rPh sb="364" eb="365">
      <t>タカ</t>
    </rPh>
    <rPh sb="366" eb="367">
      <t>アラ</t>
    </rPh>
    <rPh sb="369" eb="371">
      <t>セイビ</t>
    </rPh>
    <rPh sb="373" eb="375">
      <t>コウジ</t>
    </rPh>
    <rPh sb="376" eb="377">
      <t>スク</t>
    </rPh>
    <rPh sb="382" eb="384">
      <t>ヨウイン</t>
    </rPh>
    <rPh sb="389" eb="391">
      <t>コンゴ</t>
    </rPh>
    <rPh sb="392" eb="394">
      <t>ロウキュウ</t>
    </rPh>
    <rPh sb="394" eb="395">
      <t>カ</t>
    </rPh>
    <rPh sb="396" eb="397">
      <t>トモナ</t>
    </rPh>
    <rPh sb="398" eb="400">
      <t>カンキョ</t>
    </rPh>
    <rPh sb="401" eb="403">
      <t>カイチク</t>
    </rPh>
    <rPh sb="403" eb="405">
      <t>コウジ</t>
    </rPh>
    <rPh sb="406" eb="408">
      <t>ゾウカ</t>
    </rPh>
    <rPh sb="409" eb="411">
      <t>ミコ</t>
    </rPh>
    <rPh sb="417" eb="421">
      <t>チョウジュミョウカ</t>
    </rPh>
    <rPh sb="421" eb="423">
      <t>タイサク</t>
    </rPh>
    <rPh sb="424" eb="426">
      <t>ケントウ</t>
    </rPh>
    <rPh sb="428" eb="430">
      <t>コウシン</t>
    </rPh>
    <rPh sb="430" eb="432">
      <t>トウシ</t>
    </rPh>
    <rPh sb="433" eb="436">
      <t>ヘイジュンカ</t>
    </rPh>
    <rPh sb="441" eb="444">
      <t>キギョウサイ</t>
    </rPh>
    <rPh sb="445" eb="447">
      <t>ハッコウ</t>
    </rPh>
    <rPh sb="447" eb="448">
      <t>ガク</t>
    </rPh>
    <rPh sb="449" eb="451">
      <t>ヨクセイ</t>
    </rPh>
    <rPh sb="452" eb="453">
      <t>ハカ</t>
    </rPh>
    <rPh sb="463" eb="465">
      <t>ケイヒ</t>
    </rPh>
    <rPh sb="465" eb="468">
      <t>カイシュウリツ</t>
    </rPh>
    <rPh sb="470" eb="474">
      <t>ゼンネンドヒ</t>
    </rPh>
    <rPh sb="482" eb="483">
      <t>ゲン</t>
    </rPh>
    <rPh sb="498" eb="500">
      <t>シタマワ</t>
    </rPh>
    <rPh sb="546" eb="548">
      <t>オスイ</t>
    </rPh>
    <rPh sb="548" eb="550">
      <t>ショリ</t>
    </rPh>
    <rPh sb="550" eb="552">
      <t>ゲンカ</t>
    </rPh>
    <rPh sb="554" eb="557">
      <t>ヘイキンチ</t>
    </rPh>
    <rPh sb="559" eb="561">
      <t>ジャッカン</t>
    </rPh>
    <rPh sb="561" eb="563">
      <t>ウワマワ</t>
    </rPh>
    <rPh sb="568" eb="570">
      <t>コンゴ</t>
    </rPh>
    <rPh sb="571" eb="575">
      <t>イジカンリ</t>
    </rPh>
    <rPh sb="575" eb="578">
      <t>フタンキン</t>
    </rPh>
    <rPh sb="579" eb="581">
      <t>ゾウガク</t>
    </rPh>
    <rPh sb="584" eb="586">
      <t>ミコミ</t>
    </rPh>
    <rPh sb="593" eb="596">
      <t>フメイスイ</t>
    </rPh>
    <rPh sb="596" eb="598">
      <t>タイサク</t>
    </rPh>
    <rPh sb="598" eb="599">
      <t>トウ</t>
    </rPh>
    <rPh sb="602" eb="604">
      <t>ユウシュウ</t>
    </rPh>
    <rPh sb="604" eb="606">
      <t>スイリョウ</t>
    </rPh>
    <rPh sb="607" eb="609">
      <t>ゾウカ</t>
    </rPh>
    <rPh sb="610" eb="611">
      <t>ツト</t>
    </rPh>
    <rPh sb="613" eb="615">
      <t>ヒツヨウ</t>
    </rPh>
    <rPh sb="622" eb="625">
      <t>スイセンカ</t>
    </rPh>
    <rPh sb="625" eb="626">
      <t>リツ</t>
    </rPh>
    <rPh sb="628" eb="631">
      <t>ヘイキンチ</t>
    </rPh>
    <rPh sb="632" eb="634">
      <t>ウワマワ</t>
    </rPh>
    <rPh sb="639" eb="641">
      <t>コンゴ</t>
    </rPh>
    <rPh sb="642" eb="645">
      <t>ミセツゾク</t>
    </rPh>
    <rPh sb="645" eb="646">
      <t>シャ</t>
    </rPh>
    <rPh sb="647" eb="648">
      <t>タイ</t>
    </rPh>
    <rPh sb="650" eb="651">
      <t>ハタラ</t>
    </rPh>
    <rPh sb="655" eb="656">
      <t>オコナ</t>
    </rPh>
    <rPh sb="657" eb="659">
      <t>セツゾク</t>
    </rPh>
    <rPh sb="660" eb="662">
      <t>フキュウ</t>
    </rPh>
    <rPh sb="662" eb="664">
      <t>ソクシン</t>
    </rPh>
    <rPh sb="665" eb="666">
      <t>オコナ</t>
    </rPh>
    <phoneticPr fontId="4"/>
  </si>
  <si>
    <t>①有形固定資産減価償却率は、平均値より大きく上回っている。昭和60年に供用開始を行ってから37年を経過しているため老朽化が進んでいる。管渠の耐用年数が50年とすると現有施設の更新が本格化するまでに10年として人口減少に伴う使用料収入の減少を踏まえ、更新に必要な投資額を試算し、財源確保に努めながらストックマネジメント計画に基づいた管路の点検調査・更新工事等の実施を進めていく必要がある。</t>
    <rPh sb="1" eb="3">
      <t>ユウケイ</t>
    </rPh>
    <rPh sb="3" eb="5">
      <t>コテイ</t>
    </rPh>
    <rPh sb="5" eb="7">
      <t>シサン</t>
    </rPh>
    <rPh sb="7" eb="9">
      <t>ゲンカ</t>
    </rPh>
    <rPh sb="9" eb="11">
      <t>ショウキャク</t>
    </rPh>
    <rPh sb="11" eb="12">
      <t>リツ</t>
    </rPh>
    <rPh sb="14" eb="17">
      <t>ヘイキンチ</t>
    </rPh>
    <rPh sb="19" eb="20">
      <t>オオ</t>
    </rPh>
    <rPh sb="22" eb="24">
      <t>ウワマワ</t>
    </rPh>
    <rPh sb="29" eb="31">
      <t>ショウワ</t>
    </rPh>
    <rPh sb="33" eb="34">
      <t>ネン</t>
    </rPh>
    <rPh sb="37" eb="39">
      <t>カイシ</t>
    </rPh>
    <rPh sb="40" eb="41">
      <t>オコナ</t>
    </rPh>
    <rPh sb="47" eb="48">
      <t>ネン</t>
    </rPh>
    <rPh sb="49" eb="51">
      <t>ケイカ</t>
    </rPh>
    <rPh sb="57" eb="60">
      <t>ロウキュウカ</t>
    </rPh>
    <rPh sb="61" eb="62">
      <t>スス</t>
    </rPh>
    <rPh sb="67" eb="69">
      <t>カンキョ</t>
    </rPh>
    <rPh sb="70" eb="72">
      <t>タイヨウ</t>
    </rPh>
    <rPh sb="72" eb="74">
      <t>ネンスウ</t>
    </rPh>
    <rPh sb="77" eb="78">
      <t>ネン</t>
    </rPh>
    <rPh sb="82" eb="84">
      <t>ゲンユウ</t>
    </rPh>
    <rPh sb="84" eb="86">
      <t>シセツ</t>
    </rPh>
    <rPh sb="87" eb="89">
      <t>コウシン</t>
    </rPh>
    <rPh sb="90" eb="93">
      <t>ホンカクカ</t>
    </rPh>
    <rPh sb="100" eb="101">
      <t>ネン</t>
    </rPh>
    <rPh sb="104" eb="106">
      <t>ジンコウ</t>
    </rPh>
    <rPh sb="106" eb="108">
      <t>ゲンショウ</t>
    </rPh>
    <rPh sb="109" eb="110">
      <t>トモナ</t>
    </rPh>
    <rPh sb="111" eb="114">
      <t>シヨウリョウ</t>
    </rPh>
    <rPh sb="114" eb="116">
      <t>シュウニュウ</t>
    </rPh>
    <rPh sb="117" eb="119">
      <t>ゲンショウ</t>
    </rPh>
    <rPh sb="120" eb="121">
      <t>フ</t>
    </rPh>
    <rPh sb="124" eb="126">
      <t>コウシン</t>
    </rPh>
    <rPh sb="127" eb="129">
      <t>ヒツヨウ</t>
    </rPh>
    <rPh sb="130" eb="133">
      <t>トウシガク</t>
    </rPh>
    <rPh sb="134" eb="136">
      <t>シサン</t>
    </rPh>
    <rPh sb="138" eb="140">
      <t>ザイゲン</t>
    </rPh>
    <rPh sb="140" eb="142">
      <t>カクホ</t>
    </rPh>
    <rPh sb="143" eb="144">
      <t>ツト</t>
    </rPh>
    <rPh sb="158" eb="160">
      <t>ケイカク</t>
    </rPh>
    <rPh sb="161" eb="162">
      <t>モト</t>
    </rPh>
    <rPh sb="165" eb="167">
      <t>カンロ</t>
    </rPh>
    <rPh sb="168" eb="170">
      <t>テンケン</t>
    </rPh>
    <rPh sb="170" eb="172">
      <t>チョウサ</t>
    </rPh>
    <rPh sb="173" eb="175">
      <t>コウシン</t>
    </rPh>
    <rPh sb="175" eb="178">
      <t>コウジトウ</t>
    </rPh>
    <rPh sb="179" eb="181">
      <t>ジッシ</t>
    </rPh>
    <rPh sb="182" eb="183">
      <t>スス</t>
    </rPh>
    <rPh sb="187" eb="189">
      <t>ヒツヨウ</t>
    </rPh>
    <phoneticPr fontId="4"/>
  </si>
  <si>
    <t>令和２年度より地方公営企業法を適用したことにより、経営戦略をもとに使用料体系の適正化や経費削減等の取り組みに加え、経営状況の適格な把握及び下水道資産の適切な管理を図り、今後も下水道事業として持続可能な事業運営に取り組んでいく。</t>
    <rPh sb="0" eb="2">
      <t>レイワ</t>
    </rPh>
    <rPh sb="3" eb="5">
      <t>ネンド</t>
    </rPh>
    <rPh sb="7" eb="9">
      <t>チホウ</t>
    </rPh>
    <rPh sb="9" eb="11">
      <t>コウエイ</t>
    </rPh>
    <rPh sb="11" eb="14">
      <t>キギョウホウ</t>
    </rPh>
    <rPh sb="15" eb="17">
      <t>テキヨウ</t>
    </rPh>
    <rPh sb="25" eb="27">
      <t>ケイエイ</t>
    </rPh>
    <rPh sb="27" eb="29">
      <t>センリャク</t>
    </rPh>
    <rPh sb="57" eb="59">
      <t>ケイエイ</t>
    </rPh>
    <rPh sb="59" eb="61">
      <t>ジョウキョウ</t>
    </rPh>
    <rPh sb="62" eb="64">
      <t>テキカク</t>
    </rPh>
    <rPh sb="65" eb="67">
      <t>ハアク</t>
    </rPh>
    <rPh sb="67" eb="68">
      <t>オヨ</t>
    </rPh>
    <rPh sb="69" eb="72">
      <t>ゲスイドウ</t>
    </rPh>
    <rPh sb="72" eb="74">
      <t>シサン</t>
    </rPh>
    <rPh sb="75" eb="77">
      <t>テキセツ</t>
    </rPh>
    <rPh sb="78" eb="80">
      <t>カンリ</t>
    </rPh>
    <rPh sb="81" eb="82">
      <t>ハカ</t>
    </rPh>
    <rPh sb="84" eb="86">
      <t>コンゴ</t>
    </rPh>
    <rPh sb="87" eb="90">
      <t>ゲスイドウ</t>
    </rPh>
    <rPh sb="90" eb="92">
      <t>ジギョウ</t>
    </rPh>
    <rPh sb="95" eb="97">
      <t>ジゾク</t>
    </rPh>
    <rPh sb="97" eb="99">
      <t>カノウ</t>
    </rPh>
    <rPh sb="100" eb="102">
      <t>ジギョウ</t>
    </rPh>
    <rPh sb="102" eb="104">
      <t>ウンエイ</t>
    </rPh>
    <rPh sb="105" eb="106">
      <t>ト</t>
    </rPh>
    <rPh sb="107" eb="108">
      <t>クコンゴキギョウサイゾクゾクカンサイキギョウサイショウカンガクゲンショウヨソウリュウホシキンカクホツトキギョウサイザンタカタイジギョウキボヒリツヘイキンチオオシタマワセイビリツタカアラセイビコウジスクヨウインコンゴロウキュウカトモナカンキョカイチクコウジゾウカミコチョウジュミョウカタイサクケントウコウシントウシヘイジュンカキギョウサイハッコウガクヨクセイハカケイヒカイシュウリツヘイキンチリョウコウスウチシタマワオスイショリゲンカヘイキンチジャッカンウワマワコンゴイジカンリフタンキンゾウガクミコミフメイスイタイサクトウユウシュウスイリョウゾウカツトヒツヨウスイセンカリツヘイキンチウワマワコンゴミセツゾクシャタイハタラオコナセツゾクフキュウソクシン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</si>
</sst>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9.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3035-4D68-B238-38A31FA8D1C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0.15</c:v>
                </c:pt>
                <c:pt idx="4">
                  <c:v>0.15</c:v>
                </c:pt>
              </c:numCache>
            </c:numRef>
          </c:val>
          <c:smooth val="0"/>
          <c:extLst>
            <c:ext xmlns:c16="http://schemas.microsoft.com/office/drawing/2014/chart" uri="{C3380CC4-5D6E-409C-BE32-E72D297353CC}">
              <c16:uniqueId val="{00000001-3035-4D68-B238-38A31FA8D1C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567-4627-999A-59E576A63F5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56.72</c:v>
                </c:pt>
                <c:pt idx="4">
                  <c:v>56.43</c:v>
                </c:pt>
              </c:numCache>
            </c:numRef>
          </c:val>
          <c:smooth val="0"/>
          <c:extLst>
            <c:ext xmlns:c16="http://schemas.microsoft.com/office/drawing/2014/chart" uri="{C3380CC4-5D6E-409C-BE32-E72D297353CC}">
              <c16:uniqueId val="{00000001-6567-4627-999A-59E576A63F5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96.13</c:v>
                </c:pt>
                <c:pt idx="4">
                  <c:v>96.33</c:v>
                </c:pt>
              </c:numCache>
            </c:numRef>
          </c:val>
          <c:extLst>
            <c:ext xmlns:c16="http://schemas.microsoft.com/office/drawing/2014/chart" uri="{C3380CC4-5D6E-409C-BE32-E72D297353CC}">
              <c16:uniqueId val="{00000000-6012-4F46-AD62-8DF51354E74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90.72</c:v>
                </c:pt>
                <c:pt idx="4">
                  <c:v>91.07</c:v>
                </c:pt>
              </c:numCache>
            </c:numRef>
          </c:val>
          <c:smooth val="0"/>
          <c:extLst>
            <c:ext xmlns:c16="http://schemas.microsoft.com/office/drawing/2014/chart" uri="{C3380CC4-5D6E-409C-BE32-E72D297353CC}">
              <c16:uniqueId val="{00000001-6012-4F46-AD62-8DF51354E74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129.43</c:v>
                </c:pt>
                <c:pt idx="4">
                  <c:v>128.21</c:v>
                </c:pt>
              </c:numCache>
            </c:numRef>
          </c:val>
          <c:extLst>
            <c:ext xmlns:c16="http://schemas.microsoft.com/office/drawing/2014/chart" uri="{C3380CC4-5D6E-409C-BE32-E72D297353CC}">
              <c16:uniqueId val="{00000000-196D-4558-A766-1DEA6A3BB72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106.5</c:v>
                </c:pt>
                <c:pt idx="4">
                  <c:v>106.22</c:v>
                </c:pt>
              </c:numCache>
            </c:numRef>
          </c:val>
          <c:smooth val="0"/>
          <c:extLst>
            <c:ext xmlns:c16="http://schemas.microsoft.com/office/drawing/2014/chart" uri="{C3380CC4-5D6E-409C-BE32-E72D297353CC}">
              <c16:uniqueId val="{00000001-196D-4558-A766-1DEA6A3BB72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45.81</c:v>
                </c:pt>
                <c:pt idx="4">
                  <c:v>53.33</c:v>
                </c:pt>
              </c:numCache>
            </c:numRef>
          </c:val>
          <c:extLst>
            <c:ext xmlns:c16="http://schemas.microsoft.com/office/drawing/2014/chart" uri="{C3380CC4-5D6E-409C-BE32-E72D297353CC}">
              <c16:uniqueId val="{00000000-B2BC-4AFC-9000-9569C895CD7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20.78</c:v>
                </c:pt>
                <c:pt idx="4">
                  <c:v>23.54</c:v>
                </c:pt>
              </c:numCache>
            </c:numRef>
          </c:val>
          <c:smooth val="0"/>
          <c:extLst>
            <c:ext xmlns:c16="http://schemas.microsoft.com/office/drawing/2014/chart" uri="{C3380CC4-5D6E-409C-BE32-E72D297353CC}">
              <c16:uniqueId val="{00000001-B2BC-4AFC-9000-9569C895CD7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E6BF-481F-9B2B-4DE68AD7F5F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1.34</c:v>
                </c:pt>
                <c:pt idx="4">
                  <c:v>1.5</c:v>
                </c:pt>
              </c:numCache>
            </c:numRef>
          </c:val>
          <c:smooth val="0"/>
          <c:extLst>
            <c:ext xmlns:c16="http://schemas.microsoft.com/office/drawing/2014/chart" uri="{C3380CC4-5D6E-409C-BE32-E72D297353CC}">
              <c16:uniqueId val="{00000001-E6BF-481F-9B2B-4DE68AD7F5F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39B7-4566-9E56-7F98B445CD8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18.36</c:v>
                </c:pt>
                <c:pt idx="4">
                  <c:v>18.010000000000002</c:v>
                </c:pt>
              </c:numCache>
            </c:numRef>
          </c:val>
          <c:smooth val="0"/>
          <c:extLst>
            <c:ext xmlns:c16="http://schemas.microsoft.com/office/drawing/2014/chart" uri="{C3380CC4-5D6E-409C-BE32-E72D297353CC}">
              <c16:uniqueId val="{00000001-39B7-4566-9E56-7F98B445CD8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39.31</c:v>
                </c:pt>
                <c:pt idx="4">
                  <c:v>54.48</c:v>
                </c:pt>
              </c:numCache>
            </c:numRef>
          </c:val>
          <c:extLst>
            <c:ext xmlns:c16="http://schemas.microsoft.com/office/drawing/2014/chart" uri="{C3380CC4-5D6E-409C-BE32-E72D297353CC}">
              <c16:uniqueId val="{00000000-6E45-4535-96D7-D582B1DC0BB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55.6</c:v>
                </c:pt>
                <c:pt idx="4">
                  <c:v>59.4</c:v>
                </c:pt>
              </c:numCache>
            </c:numRef>
          </c:val>
          <c:smooth val="0"/>
          <c:extLst>
            <c:ext xmlns:c16="http://schemas.microsoft.com/office/drawing/2014/chart" uri="{C3380CC4-5D6E-409C-BE32-E72D297353CC}">
              <c16:uniqueId val="{00000001-6E45-4535-96D7-D582B1DC0BB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138.76</c:v>
                </c:pt>
                <c:pt idx="4">
                  <c:v>145.85</c:v>
                </c:pt>
              </c:numCache>
            </c:numRef>
          </c:val>
          <c:extLst>
            <c:ext xmlns:c16="http://schemas.microsoft.com/office/drawing/2014/chart" uri="{C3380CC4-5D6E-409C-BE32-E72D297353CC}">
              <c16:uniqueId val="{00000000-C6A9-4DA3-9BC4-96DE752A03A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789.08</c:v>
                </c:pt>
                <c:pt idx="4">
                  <c:v>747.84</c:v>
                </c:pt>
              </c:numCache>
            </c:numRef>
          </c:val>
          <c:smooth val="0"/>
          <c:extLst>
            <c:ext xmlns:c16="http://schemas.microsoft.com/office/drawing/2014/chart" uri="{C3380CC4-5D6E-409C-BE32-E72D297353CC}">
              <c16:uniqueId val="{00000001-C6A9-4DA3-9BC4-96DE752A03A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92.46</c:v>
                </c:pt>
                <c:pt idx="4">
                  <c:v>89.79</c:v>
                </c:pt>
              </c:numCache>
            </c:numRef>
          </c:val>
          <c:extLst>
            <c:ext xmlns:c16="http://schemas.microsoft.com/office/drawing/2014/chart" uri="{C3380CC4-5D6E-409C-BE32-E72D297353CC}">
              <c16:uniqueId val="{00000000-3CAD-4421-9B82-BE3E1D51F82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88.25</c:v>
                </c:pt>
                <c:pt idx="4">
                  <c:v>90.17</c:v>
                </c:pt>
              </c:numCache>
            </c:numRef>
          </c:val>
          <c:smooth val="0"/>
          <c:extLst>
            <c:ext xmlns:c16="http://schemas.microsoft.com/office/drawing/2014/chart" uri="{C3380CC4-5D6E-409C-BE32-E72D297353CC}">
              <c16:uniqueId val="{00000001-3CAD-4421-9B82-BE3E1D51F82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179</c:v>
                </c:pt>
                <c:pt idx="4">
                  <c:v>185</c:v>
                </c:pt>
              </c:numCache>
            </c:numRef>
          </c:val>
          <c:extLst>
            <c:ext xmlns:c16="http://schemas.microsoft.com/office/drawing/2014/chart" uri="{C3380CC4-5D6E-409C-BE32-E72D297353CC}">
              <c16:uniqueId val="{00000000-4826-43C3-82B1-989F8F18E3E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176.37</c:v>
                </c:pt>
                <c:pt idx="4">
                  <c:v>173.17</c:v>
                </c:pt>
              </c:numCache>
            </c:numRef>
          </c:val>
          <c:smooth val="0"/>
          <c:extLst>
            <c:ext xmlns:c16="http://schemas.microsoft.com/office/drawing/2014/chart" uri="{C3380CC4-5D6E-409C-BE32-E72D297353CC}">
              <c16:uniqueId val="{00000001-4826-43C3-82B1-989F8F18E3E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宮城県　大河原町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75" t="s">
        <v>9</v>
      </c>
      <c r="BM7" s="76"/>
      <c r="BN7" s="76"/>
      <c r="BO7" s="76"/>
      <c r="BP7" s="76"/>
      <c r="BQ7" s="76"/>
      <c r="BR7" s="76"/>
      <c r="BS7" s="76"/>
      <c r="BT7" s="76"/>
      <c r="BU7" s="76"/>
      <c r="BV7" s="76"/>
      <c r="BW7" s="76"/>
      <c r="BX7" s="76"/>
      <c r="BY7" s="77"/>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Cc1</v>
      </c>
      <c r="X8" s="71"/>
      <c r="Y8" s="71"/>
      <c r="Z8" s="71"/>
      <c r="AA8" s="71"/>
      <c r="AB8" s="71"/>
      <c r="AC8" s="71"/>
      <c r="AD8" s="72" t="str">
        <f>データ!$M$6</f>
        <v>非設置</v>
      </c>
      <c r="AE8" s="72"/>
      <c r="AF8" s="72"/>
      <c r="AG8" s="72"/>
      <c r="AH8" s="72"/>
      <c r="AI8" s="72"/>
      <c r="AJ8" s="72"/>
      <c r="AK8" s="3"/>
      <c r="AL8" s="45">
        <f>データ!S6</f>
        <v>23660</v>
      </c>
      <c r="AM8" s="45"/>
      <c r="AN8" s="45"/>
      <c r="AO8" s="45"/>
      <c r="AP8" s="45"/>
      <c r="AQ8" s="45"/>
      <c r="AR8" s="45"/>
      <c r="AS8" s="45"/>
      <c r="AT8" s="46">
        <f>データ!T6</f>
        <v>24.99</v>
      </c>
      <c r="AU8" s="46"/>
      <c r="AV8" s="46"/>
      <c r="AW8" s="46"/>
      <c r="AX8" s="46"/>
      <c r="AY8" s="46"/>
      <c r="AZ8" s="46"/>
      <c r="BA8" s="46"/>
      <c r="BB8" s="46">
        <f>データ!U6</f>
        <v>946.78</v>
      </c>
      <c r="BC8" s="46"/>
      <c r="BD8" s="46"/>
      <c r="BE8" s="46"/>
      <c r="BF8" s="46"/>
      <c r="BG8" s="46"/>
      <c r="BH8" s="46"/>
      <c r="BI8" s="46"/>
      <c r="BJ8" s="3"/>
      <c r="BK8" s="3"/>
      <c r="BL8" s="67" t="s">
        <v>10</v>
      </c>
      <c r="BM8" s="68"/>
      <c r="BN8" s="69" t="s">
        <v>11</v>
      </c>
      <c r="BO8" s="69"/>
      <c r="BP8" s="69"/>
      <c r="BQ8" s="69"/>
      <c r="BR8" s="69"/>
      <c r="BS8" s="69"/>
      <c r="BT8" s="69"/>
      <c r="BU8" s="69"/>
      <c r="BV8" s="69"/>
      <c r="BW8" s="69"/>
      <c r="BX8" s="69"/>
      <c r="BY8" s="70"/>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f>データ!O6</f>
        <v>49.62</v>
      </c>
      <c r="J10" s="46"/>
      <c r="K10" s="46"/>
      <c r="L10" s="46"/>
      <c r="M10" s="46"/>
      <c r="N10" s="46"/>
      <c r="O10" s="46"/>
      <c r="P10" s="46">
        <f>データ!P6</f>
        <v>94.47</v>
      </c>
      <c r="Q10" s="46"/>
      <c r="R10" s="46"/>
      <c r="S10" s="46"/>
      <c r="T10" s="46"/>
      <c r="U10" s="46"/>
      <c r="V10" s="46"/>
      <c r="W10" s="46">
        <f>データ!Q6</f>
        <v>111.17</v>
      </c>
      <c r="X10" s="46"/>
      <c r="Y10" s="46"/>
      <c r="Z10" s="46"/>
      <c r="AA10" s="46"/>
      <c r="AB10" s="46"/>
      <c r="AC10" s="46"/>
      <c r="AD10" s="45">
        <f>データ!R6</f>
        <v>3080</v>
      </c>
      <c r="AE10" s="45"/>
      <c r="AF10" s="45"/>
      <c r="AG10" s="45"/>
      <c r="AH10" s="45"/>
      <c r="AI10" s="45"/>
      <c r="AJ10" s="45"/>
      <c r="AK10" s="2"/>
      <c r="AL10" s="45">
        <f>データ!V6</f>
        <v>22353</v>
      </c>
      <c r="AM10" s="45"/>
      <c r="AN10" s="45"/>
      <c r="AO10" s="45"/>
      <c r="AP10" s="45"/>
      <c r="AQ10" s="45"/>
      <c r="AR10" s="45"/>
      <c r="AS10" s="45"/>
      <c r="AT10" s="46">
        <f>データ!W6</f>
        <v>6.29</v>
      </c>
      <c r="AU10" s="46"/>
      <c r="AV10" s="46"/>
      <c r="AW10" s="46"/>
      <c r="AX10" s="46"/>
      <c r="AY10" s="46"/>
      <c r="AZ10" s="46"/>
      <c r="BA10" s="46"/>
      <c r="BB10" s="46">
        <f>データ!X6</f>
        <v>3553.74</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114</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116</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kB84anOizHpiNC49dIIe8JFTYXm/Gjzk+5r1FNhrCJ9obL0sX+diwdS/xGUCfQ4ZBsyJu52ljm8Vh56R5yGyig==" saltValue="vnHQyPJUciBJfGT8Hobqz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43214</v>
      </c>
      <c r="D6" s="19">
        <f t="shared" si="3"/>
        <v>46</v>
      </c>
      <c r="E6" s="19">
        <f t="shared" si="3"/>
        <v>17</v>
      </c>
      <c r="F6" s="19">
        <f t="shared" si="3"/>
        <v>1</v>
      </c>
      <c r="G6" s="19">
        <f t="shared" si="3"/>
        <v>0</v>
      </c>
      <c r="H6" s="19" t="str">
        <f t="shared" si="3"/>
        <v>宮城県　大河原町</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49.62</v>
      </c>
      <c r="P6" s="20">
        <f t="shared" si="3"/>
        <v>94.47</v>
      </c>
      <c r="Q6" s="20">
        <f t="shared" si="3"/>
        <v>111.17</v>
      </c>
      <c r="R6" s="20">
        <f t="shared" si="3"/>
        <v>3080</v>
      </c>
      <c r="S6" s="20">
        <f t="shared" si="3"/>
        <v>23660</v>
      </c>
      <c r="T6" s="20">
        <f t="shared" si="3"/>
        <v>24.99</v>
      </c>
      <c r="U6" s="20">
        <f t="shared" si="3"/>
        <v>946.78</v>
      </c>
      <c r="V6" s="20">
        <f t="shared" si="3"/>
        <v>22353</v>
      </c>
      <c r="W6" s="20">
        <f t="shared" si="3"/>
        <v>6.29</v>
      </c>
      <c r="X6" s="20">
        <f t="shared" si="3"/>
        <v>3553.74</v>
      </c>
      <c r="Y6" s="21" t="str">
        <f>IF(Y7="",NA(),Y7)</f>
        <v>-</v>
      </c>
      <c r="Z6" s="21" t="str">
        <f t="shared" ref="Z6:AH6" si="4">IF(Z7="",NA(),Z7)</f>
        <v>-</v>
      </c>
      <c r="AA6" s="21" t="str">
        <f t="shared" si="4"/>
        <v>-</v>
      </c>
      <c r="AB6" s="21">
        <f t="shared" si="4"/>
        <v>129.43</v>
      </c>
      <c r="AC6" s="21">
        <f t="shared" si="4"/>
        <v>128.21</v>
      </c>
      <c r="AD6" s="21" t="str">
        <f t="shared" si="4"/>
        <v>-</v>
      </c>
      <c r="AE6" s="21" t="str">
        <f t="shared" si="4"/>
        <v>-</v>
      </c>
      <c r="AF6" s="21" t="str">
        <f t="shared" si="4"/>
        <v>-</v>
      </c>
      <c r="AG6" s="21">
        <f t="shared" si="4"/>
        <v>106.5</v>
      </c>
      <c r="AH6" s="21">
        <f t="shared" si="4"/>
        <v>106.22</v>
      </c>
      <c r="AI6" s="20" t="str">
        <f>IF(AI7="","",IF(AI7="-","【-】","【"&amp;SUBSTITUTE(TEXT(AI7,"#,##0.00"),"-","△")&amp;"】"))</f>
        <v>【107.02】</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18.36</v>
      </c>
      <c r="AS6" s="21">
        <f t="shared" si="5"/>
        <v>18.010000000000002</v>
      </c>
      <c r="AT6" s="20" t="str">
        <f>IF(AT7="","",IF(AT7="-","【-】","【"&amp;SUBSTITUTE(TEXT(AT7,"#,##0.00"),"-","△")&amp;"】"))</f>
        <v>【3.09】</v>
      </c>
      <c r="AU6" s="21" t="str">
        <f>IF(AU7="",NA(),AU7)</f>
        <v>-</v>
      </c>
      <c r="AV6" s="21" t="str">
        <f t="shared" ref="AV6:BD6" si="6">IF(AV7="",NA(),AV7)</f>
        <v>-</v>
      </c>
      <c r="AW6" s="21" t="str">
        <f t="shared" si="6"/>
        <v>-</v>
      </c>
      <c r="AX6" s="21">
        <f t="shared" si="6"/>
        <v>39.31</v>
      </c>
      <c r="AY6" s="21">
        <f t="shared" si="6"/>
        <v>54.48</v>
      </c>
      <c r="AZ6" s="21" t="str">
        <f t="shared" si="6"/>
        <v>-</v>
      </c>
      <c r="BA6" s="21" t="str">
        <f t="shared" si="6"/>
        <v>-</v>
      </c>
      <c r="BB6" s="21" t="str">
        <f t="shared" si="6"/>
        <v>-</v>
      </c>
      <c r="BC6" s="21">
        <f t="shared" si="6"/>
        <v>55.6</v>
      </c>
      <c r="BD6" s="21">
        <f t="shared" si="6"/>
        <v>59.4</v>
      </c>
      <c r="BE6" s="20" t="str">
        <f>IF(BE7="","",IF(BE7="-","【-】","【"&amp;SUBSTITUTE(TEXT(BE7,"#,##0.00"),"-","△")&amp;"】"))</f>
        <v>【71.39】</v>
      </c>
      <c r="BF6" s="21" t="str">
        <f>IF(BF7="",NA(),BF7)</f>
        <v>-</v>
      </c>
      <c r="BG6" s="21" t="str">
        <f t="shared" ref="BG6:BO6" si="7">IF(BG7="",NA(),BG7)</f>
        <v>-</v>
      </c>
      <c r="BH6" s="21" t="str">
        <f t="shared" si="7"/>
        <v>-</v>
      </c>
      <c r="BI6" s="21">
        <f t="shared" si="7"/>
        <v>138.76</v>
      </c>
      <c r="BJ6" s="21">
        <f t="shared" si="7"/>
        <v>145.85</v>
      </c>
      <c r="BK6" s="21" t="str">
        <f t="shared" si="7"/>
        <v>-</v>
      </c>
      <c r="BL6" s="21" t="str">
        <f t="shared" si="7"/>
        <v>-</v>
      </c>
      <c r="BM6" s="21" t="str">
        <f t="shared" si="7"/>
        <v>-</v>
      </c>
      <c r="BN6" s="21">
        <f t="shared" si="7"/>
        <v>789.08</v>
      </c>
      <c r="BO6" s="21">
        <f t="shared" si="7"/>
        <v>747.84</v>
      </c>
      <c r="BP6" s="20" t="str">
        <f>IF(BP7="","",IF(BP7="-","【-】","【"&amp;SUBSTITUTE(TEXT(BP7,"#,##0.00"),"-","△")&amp;"】"))</f>
        <v>【669.11】</v>
      </c>
      <c r="BQ6" s="21" t="str">
        <f>IF(BQ7="",NA(),BQ7)</f>
        <v>-</v>
      </c>
      <c r="BR6" s="21" t="str">
        <f t="shared" ref="BR6:BZ6" si="8">IF(BR7="",NA(),BR7)</f>
        <v>-</v>
      </c>
      <c r="BS6" s="21" t="str">
        <f t="shared" si="8"/>
        <v>-</v>
      </c>
      <c r="BT6" s="21">
        <f t="shared" si="8"/>
        <v>92.46</v>
      </c>
      <c r="BU6" s="21">
        <f t="shared" si="8"/>
        <v>89.79</v>
      </c>
      <c r="BV6" s="21" t="str">
        <f t="shared" si="8"/>
        <v>-</v>
      </c>
      <c r="BW6" s="21" t="str">
        <f t="shared" si="8"/>
        <v>-</v>
      </c>
      <c r="BX6" s="21" t="str">
        <f t="shared" si="8"/>
        <v>-</v>
      </c>
      <c r="BY6" s="21">
        <f t="shared" si="8"/>
        <v>88.25</v>
      </c>
      <c r="BZ6" s="21">
        <f t="shared" si="8"/>
        <v>90.17</v>
      </c>
      <c r="CA6" s="20" t="str">
        <f>IF(CA7="","",IF(CA7="-","【-】","【"&amp;SUBSTITUTE(TEXT(CA7,"#,##0.00"),"-","△")&amp;"】"))</f>
        <v>【99.73】</v>
      </c>
      <c r="CB6" s="21" t="str">
        <f>IF(CB7="",NA(),CB7)</f>
        <v>-</v>
      </c>
      <c r="CC6" s="21" t="str">
        <f t="shared" ref="CC6:CK6" si="9">IF(CC7="",NA(),CC7)</f>
        <v>-</v>
      </c>
      <c r="CD6" s="21" t="str">
        <f t="shared" si="9"/>
        <v>-</v>
      </c>
      <c r="CE6" s="21">
        <f t="shared" si="9"/>
        <v>179</v>
      </c>
      <c r="CF6" s="21">
        <f t="shared" si="9"/>
        <v>185</v>
      </c>
      <c r="CG6" s="21" t="str">
        <f t="shared" si="9"/>
        <v>-</v>
      </c>
      <c r="CH6" s="21" t="str">
        <f t="shared" si="9"/>
        <v>-</v>
      </c>
      <c r="CI6" s="21" t="str">
        <f t="shared" si="9"/>
        <v>-</v>
      </c>
      <c r="CJ6" s="21">
        <f t="shared" si="9"/>
        <v>176.37</v>
      </c>
      <c r="CK6" s="21">
        <f t="shared" si="9"/>
        <v>173.17</v>
      </c>
      <c r="CL6" s="20" t="str">
        <f>IF(CL7="","",IF(CL7="-","【-】","【"&amp;SUBSTITUTE(TEXT(CL7,"#,##0.00"),"-","△")&amp;"】"))</f>
        <v>【134.98】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f t="shared" si="10"/>
        <v>56.72</v>
      </c>
      <c r="CV6" s="21">
        <f t="shared" si="10"/>
        <v>56.43</v>
      </c>
      <c r="CW6" s="20" t="str">
        <f>IF(CW7="","",IF(CW7="-","【-】","【"&amp;SUBSTITUTE(TEXT(CW7,"#,##0.00"),"-","△")&amp;"】"))</f>
        <v>【59.99】</v>
      </c>
      <c r="CX6" s="21" t="str">
        <f>IF(CX7="",NA(),CX7)</f>
        <v>-</v>
      </c>
      <c r="CY6" s="21" t="str">
        <f t="shared" ref="CY6:DG6" si="11">IF(CY7="",NA(),CY7)</f>
        <v>-</v>
      </c>
      <c r="CZ6" s="21" t="str">
        <f t="shared" si="11"/>
        <v>-</v>
      </c>
      <c r="DA6" s="21">
        <f t="shared" si="11"/>
        <v>96.13</v>
      </c>
      <c r="DB6" s="21">
        <f t="shared" si="11"/>
        <v>96.33</v>
      </c>
      <c r="DC6" s="21" t="str">
        <f t="shared" si="11"/>
        <v>-</v>
      </c>
      <c r="DD6" s="21" t="str">
        <f t="shared" si="11"/>
        <v>-</v>
      </c>
      <c r="DE6" s="21" t="str">
        <f t="shared" si="11"/>
        <v>-</v>
      </c>
      <c r="DF6" s="21">
        <f t="shared" si="11"/>
        <v>90.72</v>
      </c>
      <c r="DG6" s="21">
        <f t="shared" si="11"/>
        <v>91.07</v>
      </c>
      <c r="DH6" s="20" t="str">
        <f>IF(DH7="","",IF(DH7="-","【-】","【"&amp;SUBSTITUTE(TEXT(DH7,"#,##0.00"),"-","△")&amp;"】"))</f>
        <v>【95.72】</v>
      </c>
      <c r="DI6" s="21" t="str">
        <f>IF(DI7="",NA(),DI7)</f>
        <v>-</v>
      </c>
      <c r="DJ6" s="21" t="str">
        <f t="shared" ref="DJ6:DR6" si="12">IF(DJ7="",NA(),DJ7)</f>
        <v>-</v>
      </c>
      <c r="DK6" s="21" t="str">
        <f t="shared" si="12"/>
        <v>-</v>
      </c>
      <c r="DL6" s="21">
        <f t="shared" si="12"/>
        <v>45.81</v>
      </c>
      <c r="DM6" s="21">
        <f t="shared" si="12"/>
        <v>53.33</v>
      </c>
      <c r="DN6" s="21" t="str">
        <f t="shared" si="12"/>
        <v>-</v>
      </c>
      <c r="DO6" s="21" t="str">
        <f t="shared" si="12"/>
        <v>-</v>
      </c>
      <c r="DP6" s="21" t="str">
        <f t="shared" si="12"/>
        <v>-</v>
      </c>
      <c r="DQ6" s="21">
        <f t="shared" si="12"/>
        <v>20.78</v>
      </c>
      <c r="DR6" s="21">
        <f t="shared" si="12"/>
        <v>23.54</v>
      </c>
      <c r="DS6" s="20" t="str">
        <f>IF(DS7="","",IF(DS7="-","【-】","【"&amp;SUBSTITUTE(TEXT(DS7,"#,##0.00"),"-","△")&amp;"】"))</f>
        <v>【38.17】</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1.34</v>
      </c>
      <c r="EC6" s="21">
        <f t="shared" si="13"/>
        <v>1.5</v>
      </c>
      <c r="ED6" s="20" t="str">
        <f>IF(ED7="","",IF(ED7="-","【-】","【"&amp;SUBSTITUTE(TEXT(ED7,"#,##0.00"),"-","△")&amp;"】"))</f>
        <v>【6.54】</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0.15</v>
      </c>
      <c r="EN6" s="21">
        <f t="shared" si="14"/>
        <v>0.15</v>
      </c>
      <c r="EO6" s="20" t="str">
        <f>IF(EO7="","",IF(EO7="-","【-】","【"&amp;SUBSTITUTE(TEXT(EO7,"#,##0.00"),"-","△")&amp;"】"))</f>
        <v>【0.24】</v>
      </c>
    </row>
    <row r="7" spans="1:148" s="22" customFormat="1" x14ac:dyDescent="0.15">
      <c r="A7" s="14"/>
      <c r="B7" s="23">
        <v>2021</v>
      </c>
      <c r="C7" s="23">
        <v>43214</v>
      </c>
      <c r="D7" s="23">
        <v>46</v>
      </c>
      <c r="E7" s="23">
        <v>17</v>
      </c>
      <c r="F7" s="23">
        <v>1</v>
      </c>
      <c r="G7" s="23">
        <v>0</v>
      </c>
      <c r="H7" s="23" t="s">
        <v>96</v>
      </c>
      <c r="I7" s="23" t="s">
        <v>97</v>
      </c>
      <c r="J7" s="23" t="s">
        <v>98</v>
      </c>
      <c r="K7" s="23" t="s">
        <v>99</v>
      </c>
      <c r="L7" s="23" t="s">
        <v>100</v>
      </c>
      <c r="M7" s="23" t="s">
        <v>101</v>
      </c>
      <c r="N7" s="24" t="s">
        <v>102</v>
      </c>
      <c r="O7" s="24">
        <v>49.62</v>
      </c>
      <c r="P7" s="24">
        <v>94.47</v>
      </c>
      <c r="Q7" s="24">
        <v>111.17</v>
      </c>
      <c r="R7" s="24">
        <v>3080</v>
      </c>
      <c r="S7" s="24">
        <v>23660</v>
      </c>
      <c r="T7" s="24">
        <v>24.99</v>
      </c>
      <c r="U7" s="24">
        <v>946.78</v>
      </c>
      <c r="V7" s="24">
        <v>22353</v>
      </c>
      <c r="W7" s="24">
        <v>6.29</v>
      </c>
      <c r="X7" s="24">
        <v>3553.74</v>
      </c>
      <c r="Y7" s="24" t="s">
        <v>102</v>
      </c>
      <c r="Z7" s="24" t="s">
        <v>102</v>
      </c>
      <c r="AA7" s="24" t="s">
        <v>102</v>
      </c>
      <c r="AB7" s="24">
        <v>129.43</v>
      </c>
      <c r="AC7" s="24">
        <v>128.21</v>
      </c>
      <c r="AD7" s="24" t="s">
        <v>102</v>
      </c>
      <c r="AE7" s="24" t="s">
        <v>102</v>
      </c>
      <c r="AF7" s="24" t="s">
        <v>102</v>
      </c>
      <c r="AG7" s="24">
        <v>106.5</v>
      </c>
      <c r="AH7" s="24">
        <v>106.22</v>
      </c>
      <c r="AI7" s="24">
        <v>107.02</v>
      </c>
      <c r="AJ7" s="24" t="s">
        <v>102</v>
      </c>
      <c r="AK7" s="24" t="s">
        <v>102</v>
      </c>
      <c r="AL7" s="24" t="s">
        <v>102</v>
      </c>
      <c r="AM7" s="24">
        <v>0</v>
      </c>
      <c r="AN7" s="24">
        <v>0</v>
      </c>
      <c r="AO7" s="24" t="s">
        <v>102</v>
      </c>
      <c r="AP7" s="24" t="s">
        <v>102</v>
      </c>
      <c r="AQ7" s="24" t="s">
        <v>102</v>
      </c>
      <c r="AR7" s="24">
        <v>18.36</v>
      </c>
      <c r="AS7" s="24">
        <v>18.010000000000002</v>
      </c>
      <c r="AT7" s="24">
        <v>3.09</v>
      </c>
      <c r="AU7" s="24" t="s">
        <v>102</v>
      </c>
      <c r="AV7" s="24" t="s">
        <v>102</v>
      </c>
      <c r="AW7" s="24" t="s">
        <v>102</v>
      </c>
      <c r="AX7" s="24">
        <v>39.31</v>
      </c>
      <c r="AY7" s="24">
        <v>54.48</v>
      </c>
      <c r="AZ7" s="24" t="s">
        <v>102</v>
      </c>
      <c r="BA7" s="24" t="s">
        <v>102</v>
      </c>
      <c r="BB7" s="24" t="s">
        <v>102</v>
      </c>
      <c r="BC7" s="24">
        <v>55.6</v>
      </c>
      <c r="BD7" s="24">
        <v>59.4</v>
      </c>
      <c r="BE7" s="24">
        <v>71.39</v>
      </c>
      <c r="BF7" s="24" t="s">
        <v>102</v>
      </c>
      <c r="BG7" s="24" t="s">
        <v>102</v>
      </c>
      <c r="BH7" s="24" t="s">
        <v>102</v>
      </c>
      <c r="BI7" s="24">
        <v>138.76</v>
      </c>
      <c r="BJ7" s="24">
        <v>145.85</v>
      </c>
      <c r="BK7" s="24" t="s">
        <v>102</v>
      </c>
      <c r="BL7" s="24" t="s">
        <v>102</v>
      </c>
      <c r="BM7" s="24" t="s">
        <v>102</v>
      </c>
      <c r="BN7" s="24">
        <v>789.08</v>
      </c>
      <c r="BO7" s="24">
        <v>747.84</v>
      </c>
      <c r="BP7" s="24">
        <v>669.11</v>
      </c>
      <c r="BQ7" s="24" t="s">
        <v>102</v>
      </c>
      <c r="BR7" s="24" t="s">
        <v>102</v>
      </c>
      <c r="BS7" s="24" t="s">
        <v>102</v>
      </c>
      <c r="BT7" s="24">
        <v>92.46</v>
      </c>
      <c r="BU7" s="24">
        <v>89.79</v>
      </c>
      <c r="BV7" s="24" t="s">
        <v>102</v>
      </c>
      <c r="BW7" s="24" t="s">
        <v>102</v>
      </c>
      <c r="BX7" s="24" t="s">
        <v>102</v>
      </c>
      <c r="BY7" s="24">
        <v>88.25</v>
      </c>
      <c r="BZ7" s="24">
        <v>90.17</v>
      </c>
      <c r="CA7" s="24">
        <v>99.73</v>
      </c>
      <c r="CB7" s="24" t="s">
        <v>102</v>
      </c>
      <c r="CC7" s="24" t="s">
        <v>102</v>
      </c>
      <c r="CD7" s="24" t="s">
        <v>102</v>
      </c>
      <c r="CE7" s="24">
        <v>179</v>
      </c>
      <c r="CF7" s="24">
        <v>185</v>
      </c>
      <c r="CG7" s="24" t="s">
        <v>102</v>
      </c>
      <c r="CH7" s="24" t="s">
        <v>102</v>
      </c>
      <c r="CI7" s="24" t="s">
        <v>102</v>
      </c>
      <c r="CJ7" s="24">
        <v>176.37</v>
      </c>
      <c r="CK7" s="24">
        <v>173.17</v>
      </c>
      <c r="CL7" s="24">
        <v>134.97999999999999</v>
      </c>
      <c r="CM7" s="24" t="s">
        <v>102</v>
      </c>
      <c r="CN7" s="24" t="s">
        <v>102</v>
      </c>
      <c r="CO7" s="24" t="s">
        <v>102</v>
      </c>
      <c r="CP7" s="24" t="s">
        <v>102</v>
      </c>
      <c r="CQ7" s="24" t="s">
        <v>102</v>
      </c>
      <c r="CR7" s="24" t="s">
        <v>102</v>
      </c>
      <c r="CS7" s="24" t="s">
        <v>102</v>
      </c>
      <c r="CT7" s="24" t="s">
        <v>102</v>
      </c>
      <c r="CU7" s="24">
        <v>56.72</v>
      </c>
      <c r="CV7" s="24">
        <v>56.43</v>
      </c>
      <c r="CW7" s="24">
        <v>59.99</v>
      </c>
      <c r="CX7" s="24" t="s">
        <v>102</v>
      </c>
      <c r="CY7" s="24" t="s">
        <v>102</v>
      </c>
      <c r="CZ7" s="24" t="s">
        <v>102</v>
      </c>
      <c r="DA7" s="24">
        <v>96.13</v>
      </c>
      <c r="DB7" s="24">
        <v>96.33</v>
      </c>
      <c r="DC7" s="24" t="s">
        <v>102</v>
      </c>
      <c r="DD7" s="24" t="s">
        <v>102</v>
      </c>
      <c r="DE7" s="24" t="s">
        <v>102</v>
      </c>
      <c r="DF7" s="24">
        <v>90.72</v>
      </c>
      <c r="DG7" s="24">
        <v>91.07</v>
      </c>
      <c r="DH7" s="24">
        <v>95.72</v>
      </c>
      <c r="DI7" s="24" t="s">
        <v>102</v>
      </c>
      <c r="DJ7" s="24" t="s">
        <v>102</v>
      </c>
      <c r="DK7" s="24" t="s">
        <v>102</v>
      </c>
      <c r="DL7" s="24">
        <v>45.81</v>
      </c>
      <c r="DM7" s="24">
        <v>53.33</v>
      </c>
      <c r="DN7" s="24" t="s">
        <v>102</v>
      </c>
      <c r="DO7" s="24" t="s">
        <v>102</v>
      </c>
      <c r="DP7" s="24" t="s">
        <v>102</v>
      </c>
      <c r="DQ7" s="24">
        <v>20.78</v>
      </c>
      <c r="DR7" s="24">
        <v>23.54</v>
      </c>
      <c r="DS7" s="24">
        <v>38.17</v>
      </c>
      <c r="DT7" s="24" t="s">
        <v>102</v>
      </c>
      <c r="DU7" s="24" t="s">
        <v>102</v>
      </c>
      <c r="DV7" s="24" t="s">
        <v>102</v>
      </c>
      <c r="DW7" s="24">
        <v>0</v>
      </c>
      <c r="DX7" s="24">
        <v>0</v>
      </c>
      <c r="DY7" s="24" t="s">
        <v>102</v>
      </c>
      <c r="DZ7" s="24" t="s">
        <v>102</v>
      </c>
      <c r="EA7" s="24" t="s">
        <v>102</v>
      </c>
      <c r="EB7" s="24">
        <v>1.34</v>
      </c>
      <c r="EC7" s="24">
        <v>1.5</v>
      </c>
      <c r="ED7" s="24">
        <v>6.54</v>
      </c>
      <c r="EE7" s="24" t="s">
        <v>102</v>
      </c>
      <c r="EF7" s="24" t="s">
        <v>102</v>
      </c>
      <c r="EG7" s="24" t="s">
        <v>102</v>
      </c>
      <c r="EH7" s="24">
        <v>0</v>
      </c>
      <c r="EI7" s="24">
        <v>0</v>
      </c>
      <c r="EJ7" s="24" t="s">
        <v>102</v>
      </c>
      <c r="EK7" s="24" t="s">
        <v>102</v>
      </c>
      <c r="EL7" s="24" t="s">
        <v>102</v>
      </c>
      <c r="EM7" s="24">
        <v>0.15</v>
      </c>
      <c r="EN7" s="24">
        <v>0.15</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宮城県</cp:lastModifiedBy>
  <dcterms:created xsi:type="dcterms:W3CDTF">2023-01-12T23:26:42Z</dcterms:created>
  <dcterms:modified xsi:type="dcterms:W3CDTF">2023-02-09T01:13:54Z</dcterms:modified>
  <cp:category/>
</cp:coreProperties>
</file>